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FY20Q2" sheetId="1" r:id="rId1"/>
  </sheets>
  <definedNames>
    <definedName name="_Order1" hidden="1">0</definedName>
    <definedName name="_Order2" hidden="1">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<sst xmlns="http://schemas.openxmlformats.org/spreadsheetml/2006/main" count="174" uniqueCount="84">
  <si>
    <t xml:space="preserve">Project </t>
  </si>
  <si>
    <t>Activity</t>
  </si>
  <si>
    <t>Invoice Number</t>
  </si>
  <si>
    <t>Invoice Date</t>
  </si>
  <si>
    <t>Period of Performance</t>
  </si>
  <si>
    <t>Amount (USD)</t>
  </si>
  <si>
    <t>VAT Amount (if applicable)</t>
  </si>
  <si>
    <t>Advance Amount (if applicable)</t>
  </si>
  <si>
    <t>Retentions Amount (if applicable)</t>
  </si>
  <si>
    <t xml:space="preserve">Comments </t>
  </si>
  <si>
    <t>Total In House Invoices:</t>
  </si>
  <si>
    <t xml:space="preserve">Invoice Number </t>
  </si>
  <si>
    <t>Estimated Amount (USD)</t>
  </si>
  <si>
    <t>Total Work Completed but not yet billed:</t>
  </si>
  <si>
    <t>Estimated Advances (if applicable) *based on contract %</t>
  </si>
  <si>
    <t>Estimated Retentions (if applicable) *based on contract %</t>
  </si>
  <si>
    <t>Please add additional rows as needed</t>
  </si>
  <si>
    <t>Amount (Less VAT, Advances, and Retentions) 
[formula]</t>
  </si>
  <si>
    <t>Amount (Less VAT, Advances and Retentions) 
[formula]</t>
  </si>
  <si>
    <t>Formula - Do Not Modify</t>
  </si>
  <si>
    <t>Document Management Number</t>
  </si>
  <si>
    <t>Section 1: In House Invoices - Work completed and invoiced but not yet paid as of December 31, 2019</t>
  </si>
  <si>
    <t>Section 2: Work completed and not invoiced as of December 31, 2019</t>
  </si>
  <si>
    <r>
      <rPr>
        <b/>
        <i/>
        <sz val="11"/>
        <color theme="1"/>
        <rFont val="Calibri"/>
        <family val="2"/>
        <scheme val="minor"/>
      </rPr>
      <t>[Country]</t>
    </r>
    <r>
      <rPr>
        <b/>
        <sz val="11"/>
        <color theme="1"/>
        <rFont val="Calibri"/>
        <family val="2"/>
        <scheme val="minor"/>
      </rPr>
      <t>Grant Accrual Estimation as of March 31, 2020</t>
    </r>
  </si>
  <si>
    <t>Total Grant Accrual Estimate as of March 31, 2020</t>
  </si>
  <si>
    <t>GTM-IHI-01</t>
  </si>
  <si>
    <t>GTM-IHI-02</t>
  </si>
  <si>
    <t>GTM-IHI-03</t>
  </si>
  <si>
    <t>GTM-IHI-04</t>
  </si>
  <si>
    <t>GTM-IHI-05</t>
  </si>
  <si>
    <t>GTM-IHI-06</t>
  </si>
  <si>
    <t>GTM-IHI-07</t>
  </si>
  <si>
    <t>GTM-IHI-08</t>
  </si>
  <si>
    <t>GTM-IHI-09</t>
  </si>
  <si>
    <t>GTM-IHI-10</t>
  </si>
  <si>
    <t>ADMN</t>
  </si>
  <si>
    <t>0017</t>
  </si>
  <si>
    <t>EDU</t>
  </si>
  <si>
    <t>0043</t>
  </si>
  <si>
    <t>701E5030-430919033</t>
  </si>
  <si>
    <t>2BFE1FE3-2836611096</t>
  </si>
  <si>
    <t>9E25E462-1099120712</t>
  </si>
  <si>
    <t>C392C993-1170688461</t>
  </si>
  <si>
    <t>3B111C77-3215607591</t>
  </si>
  <si>
    <t>87245C2D-3491581293</t>
  </si>
  <si>
    <t>9849B5A6-1722500262</t>
  </si>
  <si>
    <t>6BE062D7-4195961134</t>
  </si>
  <si>
    <t>B9220364-4255204426</t>
  </si>
  <si>
    <t>EE6A0252-1594638616</t>
  </si>
  <si>
    <t>GTM-IHI-11</t>
  </si>
  <si>
    <t>GTM-IHI-12</t>
  </si>
  <si>
    <t>GTM-IHI-13</t>
  </si>
  <si>
    <t>51361171-2967358179</t>
  </si>
  <si>
    <t>March 2020</t>
  </si>
  <si>
    <t>MON &amp; EVA</t>
  </si>
  <si>
    <t>C598ED4D-1706774075</t>
  </si>
  <si>
    <t>3236B931-991317517</t>
  </si>
  <si>
    <t>D7A319FC-4281878479</t>
  </si>
  <si>
    <t>2902ABF2-358371129</t>
  </si>
  <si>
    <t>GTM-IHI-14</t>
  </si>
  <si>
    <t>BFEF8328-329401578</t>
  </si>
  <si>
    <t>GTM-IHI-15</t>
  </si>
  <si>
    <t>DAF31337-1789022175</t>
  </si>
  <si>
    <t>GTM-IHI-16</t>
  </si>
  <si>
    <t>77B79799-669271185</t>
  </si>
  <si>
    <t>GTM-IHI-17</t>
  </si>
  <si>
    <t>DEA40F51-1857636682</t>
  </si>
  <si>
    <t>GTM-IHI-18</t>
  </si>
  <si>
    <t>GTM-IHI-19</t>
  </si>
  <si>
    <t>MON Y EVAL</t>
  </si>
  <si>
    <t>MARCH 2020</t>
  </si>
  <si>
    <t>REV RFRM</t>
  </si>
  <si>
    <t>8FASDFC2-3053997448</t>
  </si>
  <si>
    <t>GTM-GAE-01</t>
  </si>
  <si>
    <t>GTM-GAE-02</t>
  </si>
  <si>
    <t>GTM-GAE-03</t>
  </si>
  <si>
    <t>GTM-GAE-04</t>
  </si>
  <si>
    <t>GTM-GAE-05</t>
  </si>
  <si>
    <t>it´ll be paid in april 2020</t>
  </si>
  <si>
    <t>0277</t>
  </si>
  <si>
    <t>RCCE000000024641</t>
  </si>
  <si>
    <t>GTM-GAE-06</t>
  </si>
  <si>
    <t>GTM-IHI-20</t>
  </si>
  <si>
    <t>GTM-IHI-21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</si>
</sst>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15" fontId="3" fillId="0" borderId="1" xfId="0" applyNumberFormat="1" applyFont="1" applyBorder="1"/>
    <xf numFmtId="17" fontId="3" fillId="0" borderId="1" xfId="0" applyNumberFormat="1" applyFont="1" applyBorder="1" applyAlignment="1">
      <alignment horizontal="left"/>
    </xf>
    <xf numFmtId="164" fontId="3" fillId="0" borderId="1" xfId="21" applyFont="1" applyBorder="1"/>
    <xf numFmtId="164" fontId="3" fillId="4" borderId="1" xfId="21" applyFont="1" applyFill="1" applyBorder="1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21" applyFont="1" applyFill="1" applyBorder="1"/>
    <xf numFmtId="0" fontId="3" fillId="0" borderId="0" xfId="0" applyFont="1" applyFill="1"/>
    <xf numFmtId="0" fontId="3" fillId="0" borderId="1" xfId="0" applyFont="1" applyBorder="1" applyAlignment="1">
      <alignment horizontal="left"/>
    </xf>
    <xf numFmtId="0" fontId="3" fillId="5" borderId="1" xfId="0" applyFont="1" applyFill="1" applyBorder="1"/>
    <xf numFmtId="0" fontId="3" fillId="5" borderId="3" xfId="0" applyFont="1" applyFill="1" applyBorder="1"/>
    <xf numFmtId="164" fontId="3" fillId="5" borderId="1" xfId="21" applyFont="1" applyFill="1" applyBorder="1"/>
    <xf numFmtId="164" fontId="3" fillId="5" borderId="3" xfId="21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17" fontId="3" fillId="0" borderId="1" xfId="0" applyNumberFormat="1" applyFont="1" applyBorder="1"/>
    <xf numFmtId="164" fontId="3" fillId="0" borderId="4" xfId="21" applyFont="1" applyBorder="1"/>
    <xf numFmtId="164" fontId="3" fillId="3" borderId="4" xfId="21" applyFont="1" applyFill="1" applyBorder="1"/>
    <xf numFmtId="0" fontId="0" fillId="8" borderId="1" xfId="0" applyFill="1" applyBorder="1" applyAlignment="1">
      <alignment/>
    </xf>
    <xf numFmtId="0" fontId="0" fillId="8" borderId="3" xfId="0" applyFill="1" applyBorder="1"/>
    <xf numFmtId="164" fontId="0" fillId="8" borderId="3" xfId="0" applyNumberFormat="1" applyFill="1" applyBorder="1"/>
    <xf numFmtId="164" fontId="0" fillId="8" borderId="1" xfId="21" applyNumberFormat="1" applyFont="1" applyFill="1" applyBorder="1"/>
    <xf numFmtId="0" fontId="2" fillId="9" borderId="6" xfId="0" applyFont="1" applyFill="1" applyBorder="1" applyAlignment="1">
      <alignment/>
    </xf>
    <xf numFmtId="0" fontId="2" fillId="9" borderId="7" xfId="0" applyFont="1" applyFill="1" applyBorder="1"/>
    <xf numFmtId="164" fontId="2" fillId="9" borderId="7" xfId="0" applyNumberFormat="1" applyFont="1" applyFill="1" applyBorder="1"/>
    <xf numFmtId="164" fontId="2" fillId="9" borderId="6" xfId="0" applyNumberFormat="1" applyFont="1" applyFill="1" applyBorder="1"/>
    <xf numFmtId="0" fontId="5" fillId="0" borderId="0" xfId="0" applyFont="1"/>
    <xf numFmtId="0" fontId="4" fillId="0" borderId="1" xfId="0" applyFont="1" applyFill="1" applyBorder="1"/>
    <xf numFmtId="165" fontId="3" fillId="8" borderId="5" xfId="20" applyFont="1" applyFill="1" applyBorder="1"/>
    <xf numFmtId="165" fontId="3" fillId="5" borderId="1" xfId="20" applyFont="1" applyFill="1" applyBorder="1"/>
    <xf numFmtId="0" fontId="2" fillId="10" borderId="4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11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/>
    </xf>
    <xf numFmtId="0" fontId="2" fillId="12" borderId="3" xfId="0" applyFont="1" applyFill="1" applyBorder="1" applyAlignment="1">
      <alignment/>
    </xf>
    <xf numFmtId="0" fontId="2" fillId="12" borderId="5" xfId="0" applyFont="1" applyFill="1" applyBorder="1" applyAlignment="1">
      <alignment/>
    </xf>
    <xf numFmtId="0" fontId="6" fillId="0" borderId="0" xfId="0" applyFont="1"/>
    <xf numFmtId="0" fontId="2" fillId="0" borderId="0" xfId="0" applyFont="1"/>
    <xf numFmtId="11" fontId="3" fillId="0" borderId="1" xfId="0" applyNumberFormat="1" applyFont="1" applyBorder="1"/>
    <xf numFmtId="0" fontId="2" fillId="13" borderId="4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étaire 2" xfId="21"/>
    <cellStyle name="Comm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80" zoomScaleNormal="8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hidden="1" customWidth="1"/>
    <col min="3" max="3" width="7.28125" style="0" bestFit="1" customWidth="1"/>
    <col min="4" max="4" width="8.00390625" style="0" bestFit="1" customWidth="1"/>
    <col min="5" max="5" width="13.421875" style="0" hidden="1" customWidth="1"/>
    <col min="6" max="6" width="25.421875" style="0" customWidth="1"/>
    <col min="7" max="7" width="12.28125" style="0" bestFit="1" customWidth="1"/>
    <col min="8" max="8" width="12.7109375" style="0" customWidth="1"/>
    <col min="9" max="9" width="14.140625" style="0" bestFit="1" customWidth="1"/>
    <col min="10" max="10" width="0.9921875" style="0" customWidth="1"/>
    <col min="11" max="11" width="15.00390625" style="0" bestFit="1" customWidth="1"/>
    <col min="12" max="13" width="19.00390625" style="0" customWidth="1"/>
    <col min="14" max="14" width="25.8515625" style="0" customWidth="1"/>
    <col min="15" max="15" width="22.57421875" style="0" customWidth="1"/>
  </cols>
  <sheetData>
    <row r="1" spans="1:2" s="48" customFormat="1" ht="15">
      <c r="A1" s="47" t="s">
        <v>16</v>
      </c>
      <c r="B1" s="47"/>
    </row>
    <row r="2" spans="1:15" ht="15">
      <c r="A2" s="50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">
      <c r="A3" s="44" t="s">
        <v>21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3" t="s">
        <v>19</v>
      </c>
      <c r="O3" s="46"/>
    </row>
    <row r="4" spans="1:15" ht="45">
      <c r="A4" s="1" t="s">
        <v>20</v>
      </c>
      <c r="B4" s="1"/>
      <c r="C4" s="1" t="s">
        <v>0</v>
      </c>
      <c r="D4" s="1" t="s">
        <v>1</v>
      </c>
      <c r="E4" s="1"/>
      <c r="F4" s="1" t="s">
        <v>2</v>
      </c>
      <c r="G4" s="1" t="s">
        <v>3</v>
      </c>
      <c r="H4" s="1" t="s">
        <v>4</v>
      </c>
      <c r="I4" s="1" t="s">
        <v>5</v>
      </c>
      <c r="J4" s="2"/>
      <c r="K4" s="1" t="s">
        <v>6</v>
      </c>
      <c r="L4" s="3" t="s">
        <v>7</v>
      </c>
      <c r="M4" s="3" t="s">
        <v>8</v>
      </c>
      <c r="N4" s="1" t="s">
        <v>17</v>
      </c>
      <c r="O4" s="1" t="s">
        <v>9</v>
      </c>
    </row>
    <row r="5" spans="1:15" s="11" customFormat="1" ht="12.75">
      <c r="A5" s="4" t="s">
        <v>25</v>
      </c>
      <c r="B5" s="4"/>
      <c r="C5" s="5" t="s">
        <v>35</v>
      </c>
      <c r="D5" s="6" t="s">
        <v>36</v>
      </c>
      <c r="E5" s="4"/>
      <c r="F5" s="49" t="s">
        <v>39</v>
      </c>
      <c r="G5" s="7">
        <v>43921</v>
      </c>
      <c r="H5" s="8" t="s">
        <v>53</v>
      </c>
      <c r="I5" s="9">
        <v>3277.12</v>
      </c>
      <c r="J5" s="10"/>
      <c r="K5" s="9">
        <f>+I5/1.12*0.12</f>
        <v>351.11999999999995</v>
      </c>
      <c r="L5" s="9"/>
      <c r="M5" s="9"/>
      <c r="N5" s="40">
        <f>I5-SUM(K5:M5)</f>
        <v>2926</v>
      </c>
      <c r="O5" s="4" t="s">
        <v>78</v>
      </c>
    </row>
    <row r="6" spans="1:15" s="11" customFormat="1" ht="12.75">
      <c r="A6" s="4" t="s">
        <v>26</v>
      </c>
      <c r="B6" s="4"/>
      <c r="C6" s="5" t="s">
        <v>35</v>
      </c>
      <c r="D6" s="6" t="s">
        <v>36</v>
      </c>
      <c r="E6" s="4"/>
      <c r="F6" s="4" t="s">
        <v>40</v>
      </c>
      <c r="G6" s="7">
        <v>43921</v>
      </c>
      <c r="H6" s="8" t="s">
        <v>53</v>
      </c>
      <c r="I6" s="9">
        <v>3277.12</v>
      </c>
      <c r="J6" s="10"/>
      <c r="K6" s="9">
        <f aca="true" t="shared" si="0" ref="K6:K25">+I6/1.12*0.12</f>
        <v>351.11999999999995</v>
      </c>
      <c r="L6" s="9"/>
      <c r="M6" s="9"/>
      <c r="N6" s="40">
        <f>I6-SUM(K6:M6)</f>
        <v>2926</v>
      </c>
      <c r="O6" s="4" t="s">
        <v>78</v>
      </c>
    </row>
    <row r="7" spans="1:15" s="11" customFormat="1" ht="12.75">
      <c r="A7" s="4" t="s">
        <v>27</v>
      </c>
      <c r="B7" s="4"/>
      <c r="C7" s="5" t="s">
        <v>35</v>
      </c>
      <c r="D7" s="6" t="s">
        <v>36</v>
      </c>
      <c r="E7" s="4"/>
      <c r="F7" s="4" t="s">
        <v>41</v>
      </c>
      <c r="G7" s="7">
        <v>43921</v>
      </c>
      <c r="H7" s="8" t="s">
        <v>53</v>
      </c>
      <c r="I7" s="9">
        <v>2977.12</v>
      </c>
      <c r="J7" s="10"/>
      <c r="K7" s="9">
        <f t="shared" si="0"/>
        <v>318.97714285714284</v>
      </c>
      <c r="L7" s="9"/>
      <c r="M7" s="9"/>
      <c r="N7" s="40">
        <f>I7-SUM(K7:M7)</f>
        <v>2658.142857142857</v>
      </c>
      <c r="O7" s="4" t="s">
        <v>78</v>
      </c>
    </row>
    <row r="8" spans="1:15" s="11" customFormat="1" ht="12.75">
      <c r="A8" s="4" t="s">
        <v>28</v>
      </c>
      <c r="B8" s="4"/>
      <c r="C8" s="5" t="s">
        <v>35</v>
      </c>
      <c r="D8" s="6" t="s">
        <v>36</v>
      </c>
      <c r="E8" s="4"/>
      <c r="F8" s="4" t="s">
        <v>42</v>
      </c>
      <c r="G8" s="7">
        <v>43921</v>
      </c>
      <c r="H8" s="8" t="s">
        <v>53</v>
      </c>
      <c r="I8" s="9">
        <v>4052.32</v>
      </c>
      <c r="J8" s="10"/>
      <c r="K8" s="9">
        <f t="shared" si="0"/>
        <v>434.1771428571428</v>
      </c>
      <c r="L8" s="9"/>
      <c r="M8" s="9"/>
      <c r="N8" s="40">
        <f aca="true" t="shared" si="1" ref="N8:N24">I8-SUM(K8:M8)</f>
        <v>3618.1428571428573</v>
      </c>
      <c r="O8" s="4" t="s">
        <v>78</v>
      </c>
    </row>
    <row r="9" spans="1:15" s="11" customFormat="1" ht="12.75">
      <c r="A9" s="4" t="s">
        <v>29</v>
      </c>
      <c r="B9" s="4"/>
      <c r="C9" s="5" t="s">
        <v>35</v>
      </c>
      <c r="D9" s="6" t="s">
        <v>36</v>
      </c>
      <c r="E9" s="4"/>
      <c r="F9" s="4" t="s">
        <v>43</v>
      </c>
      <c r="G9" s="7">
        <v>43921</v>
      </c>
      <c r="H9" s="8" t="s">
        <v>53</v>
      </c>
      <c r="I9" s="9">
        <v>3776.63</v>
      </c>
      <c r="J9" s="10"/>
      <c r="K9" s="9">
        <f t="shared" si="0"/>
        <v>404.6389285714285</v>
      </c>
      <c r="L9" s="9"/>
      <c r="M9" s="9"/>
      <c r="N9" s="40">
        <f t="shared" si="1"/>
        <v>3371.9910714285716</v>
      </c>
      <c r="O9" s="4" t="s">
        <v>78</v>
      </c>
    </row>
    <row r="10" spans="1:15" s="11" customFormat="1" ht="12.75">
      <c r="A10" s="4" t="s">
        <v>30</v>
      </c>
      <c r="B10" s="4"/>
      <c r="C10" s="5" t="s">
        <v>35</v>
      </c>
      <c r="D10" s="6" t="s">
        <v>36</v>
      </c>
      <c r="E10" s="4"/>
      <c r="F10" s="4" t="s">
        <v>44</v>
      </c>
      <c r="G10" s="7">
        <v>43921</v>
      </c>
      <c r="H10" s="8" t="s">
        <v>53</v>
      </c>
      <c r="I10" s="9">
        <v>2233.44</v>
      </c>
      <c r="J10" s="10"/>
      <c r="K10" s="9">
        <v>0</v>
      </c>
      <c r="L10" s="9"/>
      <c r="M10" s="9"/>
      <c r="N10" s="40">
        <f t="shared" si="1"/>
        <v>2233.44</v>
      </c>
      <c r="O10" s="4" t="s">
        <v>78</v>
      </c>
    </row>
    <row r="11" spans="1:15" s="11" customFormat="1" ht="12.75">
      <c r="A11" s="4" t="s">
        <v>31</v>
      </c>
      <c r="B11" s="4"/>
      <c r="C11" s="5" t="s">
        <v>35</v>
      </c>
      <c r="D11" s="6" t="s">
        <v>36</v>
      </c>
      <c r="E11" s="4"/>
      <c r="F11" s="4" t="s">
        <v>45</v>
      </c>
      <c r="G11" s="7">
        <v>43921</v>
      </c>
      <c r="H11" s="8" t="s">
        <v>53</v>
      </c>
      <c r="I11" s="9">
        <v>2233.44</v>
      </c>
      <c r="J11" s="10"/>
      <c r="K11" s="9">
        <f t="shared" si="0"/>
        <v>239.29714285714283</v>
      </c>
      <c r="L11" s="9"/>
      <c r="M11" s="9"/>
      <c r="N11" s="40">
        <f t="shared" si="1"/>
        <v>1994.1428571428573</v>
      </c>
      <c r="O11" s="4" t="s">
        <v>78</v>
      </c>
    </row>
    <row r="12" spans="1:15" s="11" customFormat="1" ht="12.75">
      <c r="A12" s="4" t="s">
        <v>32</v>
      </c>
      <c r="B12" s="4"/>
      <c r="C12" s="5" t="s">
        <v>37</v>
      </c>
      <c r="D12" s="6" t="s">
        <v>38</v>
      </c>
      <c r="E12" s="4"/>
      <c r="F12" s="4" t="s">
        <v>46</v>
      </c>
      <c r="G12" s="7">
        <v>43921</v>
      </c>
      <c r="H12" s="8" t="s">
        <v>53</v>
      </c>
      <c r="I12" s="9">
        <v>4560.16</v>
      </c>
      <c r="J12" s="10"/>
      <c r="K12" s="9">
        <f t="shared" si="0"/>
        <v>488.58857142857136</v>
      </c>
      <c r="L12" s="9"/>
      <c r="M12" s="9"/>
      <c r="N12" s="40">
        <f t="shared" si="1"/>
        <v>4071.5714285714284</v>
      </c>
      <c r="O12" s="4" t="s">
        <v>78</v>
      </c>
    </row>
    <row r="13" spans="1:15" s="11" customFormat="1" ht="12.75">
      <c r="A13" s="4" t="s">
        <v>33</v>
      </c>
      <c r="B13" s="4"/>
      <c r="C13" s="5" t="s">
        <v>37</v>
      </c>
      <c r="D13" s="6">
        <v>400</v>
      </c>
      <c r="E13" s="4"/>
      <c r="F13" s="4" t="s">
        <v>52</v>
      </c>
      <c r="G13" s="7">
        <v>43921</v>
      </c>
      <c r="H13" s="8" t="s">
        <v>53</v>
      </c>
      <c r="I13" s="9">
        <v>3317.6</v>
      </c>
      <c r="J13" s="10"/>
      <c r="K13" s="9">
        <f t="shared" si="0"/>
        <v>355.4571428571428</v>
      </c>
      <c r="L13" s="9"/>
      <c r="M13" s="9"/>
      <c r="N13" s="40">
        <f t="shared" si="1"/>
        <v>2962.142857142857</v>
      </c>
      <c r="O13" s="4" t="s">
        <v>78</v>
      </c>
    </row>
    <row r="14" spans="1:15" s="11" customFormat="1" ht="12.75">
      <c r="A14" s="4" t="s">
        <v>34</v>
      </c>
      <c r="B14" s="4"/>
      <c r="C14" s="5" t="s">
        <v>37</v>
      </c>
      <c r="D14" s="6" t="s">
        <v>38</v>
      </c>
      <c r="E14" s="4"/>
      <c r="F14" s="4" t="s">
        <v>47</v>
      </c>
      <c r="G14" s="7">
        <v>43921</v>
      </c>
      <c r="H14" s="8" t="s">
        <v>53</v>
      </c>
      <c r="I14" s="9">
        <v>2977.92</v>
      </c>
      <c r="J14" s="10"/>
      <c r="K14" s="9">
        <f t="shared" si="0"/>
        <v>319.0628571428571</v>
      </c>
      <c r="L14" s="9"/>
      <c r="M14" s="9"/>
      <c r="N14" s="40">
        <f t="shared" si="1"/>
        <v>2658.857142857143</v>
      </c>
      <c r="O14" s="4" t="s">
        <v>78</v>
      </c>
    </row>
    <row r="15" spans="1:15" s="11" customFormat="1" ht="12.75">
      <c r="A15" s="4" t="s">
        <v>49</v>
      </c>
      <c r="B15" s="4"/>
      <c r="C15" s="5" t="s">
        <v>35</v>
      </c>
      <c r="D15" s="6" t="s">
        <v>36</v>
      </c>
      <c r="E15" s="4"/>
      <c r="F15" s="4" t="s">
        <v>48</v>
      </c>
      <c r="G15" s="7">
        <v>43921</v>
      </c>
      <c r="H15" s="8" t="s">
        <v>53</v>
      </c>
      <c r="I15" s="9">
        <v>3923.6</v>
      </c>
      <c r="J15" s="10"/>
      <c r="K15" s="9">
        <f t="shared" si="0"/>
        <v>420.38571428571424</v>
      </c>
      <c r="L15" s="9"/>
      <c r="M15" s="9"/>
      <c r="N15" s="40">
        <f t="shared" si="1"/>
        <v>3503.214285714286</v>
      </c>
      <c r="O15" s="4" t="s">
        <v>78</v>
      </c>
    </row>
    <row r="16" spans="1:15" s="11" customFormat="1" ht="25.5">
      <c r="A16" s="4" t="s">
        <v>50</v>
      </c>
      <c r="B16" s="4"/>
      <c r="C16" s="5" t="s">
        <v>54</v>
      </c>
      <c r="D16" s="6">
        <v>414</v>
      </c>
      <c r="E16" s="4"/>
      <c r="F16" s="4" t="s">
        <v>55</v>
      </c>
      <c r="G16" s="7">
        <v>43921</v>
      </c>
      <c r="H16" s="8" t="s">
        <v>53</v>
      </c>
      <c r="I16" s="9">
        <v>2506.24</v>
      </c>
      <c r="J16" s="10"/>
      <c r="K16" s="9">
        <f t="shared" si="0"/>
        <v>268.52571428571423</v>
      </c>
      <c r="L16" s="9"/>
      <c r="M16" s="9"/>
      <c r="N16" s="40">
        <f t="shared" si="1"/>
        <v>2237.7142857142853</v>
      </c>
      <c r="O16" s="4" t="s">
        <v>78</v>
      </c>
    </row>
    <row r="17" spans="1:15" s="11" customFormat="1" ht="12.75">
      <c r="A17" s="4" t="s">
        <v>51</v>
      </c>
      <c r="B17" s="4"/>
      <c r="C17" s="5" t="s">
        <v>37</v>
      </c>
      <c r="D17" s="6">
        <v>400</v>
      </c>
      <c r="E17" s="4"/>
      <c r="F17" s="4" t="s">
        <v>56</v>
      </c>
      <c r="G17" s="7">
        <v>43921</v>
      </c>
      <c r="H17" s="8" t="s">
        <v>53</v>
      </c>
      <c r="I17" s="9">
        <v>1360</v>
      </c>
      <c r="J17" s="10"/>
      <c r="K17" s="9">
        <v>0</v>
      </c>
      <c r="L17" s="9"/>
      <c r="M17" s="9"/>
      <c r="N17" s="40">
        <f t="shared" si="1"/>
        <v>1360</v>
      </c>
      <c r="O17" s="4" t="s">
        <v>78</v>
      </c>
    </row>
    <row r="18" spans="1:15" s="11" customFormat="1" ht="12.75">
      <c r="A18" s="4" t="s">
        <v>59</v>
      </c>
      <c r="B18" s="4"/>
      <c r="C18" s="5" t="s">
        <v>37</v>
      </c>
      <c r="D18" s="6">
        <v>400</v>
      </c>
      <c r="E18" s="4"/>
      <c r="F18" s="4" t="s">
        <v>57</v>
      </c>
      <c r="G18" s="7">
        <v>43921</v>
      </c>
      <c r="H18" s="8" t="s">
        <v>53</v>
      </c>
      <c r="I18" s="9">
        <v>560</v>
      </c>
      <c r="J18" s="10"/>
      <c r="K18" s="9">
        <v>0</v>
      </c>
      <c r="L18" s="9"/>
      <c r="M18" s="9"/>
      <c r="N18" s="40">
        <f t="shared" si="1"/>
        <v>560</v>
      </c>
      <c r="O18" s="4" t="s">
        <v>78</v>
      </c>
    </row>
    <row r="19" spans="1:15" s="11" customFormat="1" ht="12.75">
      <c r="A19" s="4" t="s">
        <v>61</v>
      </c>
      <c r="B19" s="4"/>
      <c r="C19" s="5" t="s">
        <v>37</v>
      </c>
      <c r="D19" s="6">
        <v>400</v>
      </c>
      <c r="E19" s="4"/>
      <c r="F19" s="4" t="s">
        <v>58</v>
      </c>
      <c r="G19" s="7">
        <v>43921</v>
      </c>
      <c r="H19" s="8" t="s">
        <v>53</v>
      </c>
      <c r="I19" s="9">
        <v>560</v>
      </c>
      <c r="J19" s="10"/>
      <c r="K19" s="9">
        <v>0</v>
      </c>
      <c r="L19" s="9"/>
      <c r="M19" s="9"/>
      <c r="N19" s="40">
        <f t="shared" si="1"/>
        <v>560</v>
      </c>
      <c r="O19" s="4" t="s">
        <v>78</v>
      </c>
    </row>
    <row r="20" spans="1:15" s="11" customFormat="1" ht="12.75">
      <c r="A20" s="4" t="s">
        <v>63</v>
      </c>
      <c r="B20" s="4"/>
      <c r="C20" s="5" t="s">
        <v>37</v>
      </c>
      <c r="D20" s="6">
        <v>400</v>
      </c>
      <c r="E20" s="4"/>
      <c r="F20" s="4" t="s">
        <v>60</v>
      </c>
      <c r="G20" s="7">
        <v>43921</v>
      </c>
      <c r="H20" s="8" t="s">
        <v>53</v>
      </c>
      <c r="I20" s="9">
        <v>560</v>
      </c>
      <c r="J20" s="10"/>
      <c r="K20" s="9">
        <v>0</v>
      </c>
      <c r="L20" s="9"/>
      <c r="M20" s="9"/>
      <c r="N20" s="40">
        <f t="shared" si="1"/>
        <v>560</v>
      </c>
      <c r="O20" s="4" t="s">
        <v>78</v>
      </c>
    </row>
    <row r="21" spans="1:15" s="11" customFormat="1" ht="12.75">
      <c r="A21" s="4" t="s">
        <v>65</v>
      </c>
      <c r="B21" s="4"/>
      <c r="C21" s="5" t="s">
        <v>37</v>
      </c>
      <c r="D21" s="6">
        <v>400</v>
      </c>
      <c r="E21" s="4"/>
      <c r="F21" s="4" t="s">
        <v>62</v>
      </c>
      <c r="G21" s="7">
        <v>43921</v>
      </c>
      <c r="H21" s="8" t="s">
        <v>53</v>
      </c>
      <c r="I21" s="9">
        <v>320</v>
      </c>
      <c r="J21" s="10"/>
      <c r="K21" s="9">
        <v>0</v>
      </c>
      <c r="L21" s="9"/>
      <c r="M21" s="9"/>
      <c r="N21" s="40">
        <f t="shared" si="1"/>
        <v>320</v>
      </c>
      <c r="O21" s="4" t="s">
        <v>78</v>
      </c>
    </row>
    <row r="22" spans="1:15" s="11" customFormat="1" ht="12.75">
      <c r="A22" s="4" t="s">
        <v>67</v>
      </c>
      <c r="B22" s="4"/>
      <c r="C22" s="5" t="s">
        <v>37</v>
      </c>
      <c r="D22" s="6">
        <v>400</v>
      </c>
      <c r="E22" s="4"/>
      <c r="F22" s="4" t="s">
        <v>64</v>
      </c>
      <c r="G22" s="7">
        <v>43921</v>
      </c>
      <c r="H22" s="8" t="s">
        <v>53</v>
      </c>
      <c r="I22" s="9">
        <v>320</v>
      </c>
      <c r="J22" s="10"/>
      <c r="K22" s="9">
        <v>0</v>
      </c>
      <c r="L22" s="9"/>
      <c r="M22" s="9"/>
      <c r="N22" s="40">
        <f t="shared" si="1"/>
        <v>320</v>
      </c>
      <c r="O22" s="4" t="s">
        <v>78</v>
      </c>
    </row>
    <row r="23" spans="1:15" s="11" customFormat="1" ht="12.75">
      <c r="A23" s="4" t="s">
        <v>68</v>
      </c>
      <c r="B23" s="4"/>
      <c r="C23" s="5" t="s">
        <v>37</v>
      </c>
      <c r="D23" s="6">
        <v>400</v>
      </c>
      <c r="E23" s="4"/>
      <c r="F23" s="4" t="s">
        <v>66</v>
      </c>
      <c r="G23" s="7">
        <v>43921</v>
      </c>
      <c r="H23" s="8" t="s">
        <v>53</v>
      </c>
      <c r="I23" s="9">
        <v>320</v>
      </c>
      <c r="J23" s="10"/>
      <c r="K23" s="9">
        <v>0</v>
      </c>
      <c r="L23" s="9"/>
      <c r="M23" s="9"/>
      <c r="N23" s="40">
        <f t="shared" si="1"/>
        <v>320</v>
      </c>
      <c r="O23" s="4" t="s">
        <v>78</v>
      </c>
    </row>
    <row r="24" spans="1:15" s="11" customFormat="1" ht="12.75">
      <c r="A24" s="4" t="s">
        <v>82</v>
      </c>
      <c r="B24" s="4"/>
      <c r="C24" s="5" t="s">
        <v>37</v>
      </c>
      <c r="D24" s="6" t="s">
        <v>79</v>
      </c>
      <c r="E24" s="4"/>
      <c r="F24" s="4" t="s">
        <v>80</v>
      </c>
      <c r="G24" s="7">
        <v>43920</v>
      </c>
      <c r="H24" s="8" t="s">
        <v>53</v>
      </c>
      <c r="I24" s="9">
        <v>163872.45</v>
      </c>
      <c r="J24" s="10"/>
      <c r="K24" s="9">
        <v>0</v>
      </c>
      <c r="L24" s="9"/>
      <c r="M24" s="9"/>
      <c r="N24" s="40">
        <f t="shared" si="1"/>
        <v>163872.45</v>
      </c>
      <c r="O24" s="4" t="s">
        <v>78</v>
      </c>
    </row>
    <row r="25" spans="1:15" s="15" customFormat="1" ht="12.75">
      <c r="A25" s="4" t="s">
        <v>83</v>
      </c>
      <c r="B25" s="12"/>
      <c r="C25" s="4" t="s">
        <v>71</v>
      </c>
      <c r="D25" s="16">
        <v>443</v>
      </c>
      <c r="E25" s="4"/>
      <c r="F25" s="13" t="s">
        <v>72</v>
      </c>
      <c r="G25" s="7">
        <v>43921</v>
      </c>
      <c r="H25" s="8" t="s">
        <v>53</v>
      </c>
      <c r="I25" s="14">
        <v>3893.12</v>
      </c>
      <c r="J25" s="10"/>
      <c r="K25" s="9">
        <f t="shared" si="0"/>
        <v>417.11999999999995</v>
      </c>
      <c r="L25" s="14"/>
      <c r="M25" s="14"/>
      <c r="N25" s="40">
        <f>I25-SUM(K25:M25)</f>
        <v>3476</v>
      </c>
      <c r="O25" s="4" t="s">
        <v>78</v>
      </c>
    </row>
    <row r="27" spans="1:16" s="11" customFormat="1" ht="12.75">
      <c r="A27" s="17" t="s">
        <v>10</v>
      </c>
      <c r="B27" s="17"/>
      <c r="C27" s="18"/>
      <c r="D27" s="18"/>
      <c r="E27" s="18"/>
      <c r="F27" s="18"/>
      <c r="G27" s="18"/>
      <c r="H27" s="18"/>
      <c r="I27" s="20"/>
      <c r="J27" s="20"/>
      <c r="K27" s="20"/>
      <c r="L27" s="20"/>
      <c r="M27" s="20"/>
      <c r="N27" s="19">
        <f>SUM(N5:N25)</f>
        <v>206509.80964285714</v>
      </c>
      <c r="O27" s="38"/>
      <c r="P27" s="15"/>
    </row>
    <row r="28" spans="1:2" s="48" customFormat="1" ht="15">
      <c r="A28" s="47" t="s">
        <v>16</v>
      </c>
      <c r="B28" s="47"/>
    </row>
    <row r="29" spans="1:15" ht="15">
      <c r="A29" s="41" t="s">
        <v>22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 t="s">
        <v>19</v>
      </c>
      <c r="O29" s="42"/>
    </row>
    <row r="30" spans="1:15" ht="60">
      <c r="A30" s="21" t="s">
        <v>20</v>
      </c>
      <c r="B30" s="21"/>
      <c r="C30" s="21" t="s">
        <v>0</v>
      </c>
      <c r="D30" s="21" t="s">
        <v>1</v>
      </c>
      <c r="E30" s="21"/>
      <c r="F30" s="21" t="s">
        <v>11</v>
      </c>
      <c r="G30" s="21" t="s">
        <v>3</v>
      </c>
      <c r="H30" s="21" t="s">
        <v>4</v>
      </c>
      <c r="I30" s="22" t="s">
        <v>12</v>
      </c>
      <c r="J30" s="23"/>
      <c r="K30" s="22" t="s">
        <v>6</v>
      </c>
      <c r="L30" s="21" t="s">
        <v>14</v>
      </c>
      <c r="M30" s="21" t="s">
        <v>15</v>
      </c>
      <c r="N30" s="24" t="s">
        <v>18</v>
      </c>
      <c r="O30" s="24" t="s">
        <v>9</v>
      </c>
    </row>
    <row r="31" spans="1:15" ht="12.75" customHeight="1">
      <c r="A31" s="4" t="s">
        <v>73</v>
      </c>
      <c r="B31" s="4"/>
      <c r="C31" s="4" t="s">
        <v>69</v>
      </c>
      <c r="D31" s="16">
        <v>16</v>
      </c>
      <c r="E31" s="4"/>
      <c r="F31" s="25"/>
      <c r="G31" s="25"/>
      <c r="H31" s="26" t="s">
        <v>70</v>
      </c>
      <c r="I31" s="27">
        <v>132.47</v>
      </c>
      <c r="J31" s="28"/>
      <c r="K31" s="9">
        <f aca="true" t="shared" si="2" ref="K31:K35">+I31/1.12*0.12</f>
        <v>14.193214285714285</v>
      </c>
      <c r="L31" s="9"/>
      <c r="M31" s="9"/>
      <c r="N31" s="39">
        <f>I31-SUM(K31:M31)</f>
        <v>118.27678571428571</v>
      </c>
      <c r="O31" s="4" t="s">
        <v>78</v>
      </c>
    </row>
    <row r="32" spans="1:15" ht="12.75" customHeight="1">
      <c r="A32" s="4" t="s">
        <v>74</v>
      </c>
      <c r="B32" s="4"/>
      <c r="C32" s="4" t="s">
        <v>71</v>
      </c>
      <c r="D32" s="16">
        <v>443</v>
      </c>
      <c r="F32" s="25"/>
      <c r="G32" s="25"/>
      <c r="H32" s="26" t="s">
        <v>70</v>
      </c>
      <c r="I32" s="27">
        <v>3567.52</v>
      </c>
      <c r="J32" s="28"/>
      <c r="K32" s="9">
        <f t="shared" si="2"/>
        <v>382.23428571428565</v>
      </c>
      <c r="L32" s="9"/>
      <c r="M32" s="9"/>
      <c r="N32" s="39">
        <f aca="true" t="shared" si="3" ref="N32:N36">I32-SUM(K32:M32)</f>
        <v>3185.285714285714</v>
      </c>
      <c r="O32" s="4" t="s">
        <v>78</v>
      </c>
    </row>
    <row r="33" spans="1:15" ht="12.75" customHeight="1">
      <c r="A33" s="4" t="s">
        <v>75</v>
      </c>
      <c r="B33" s="4"/>
      <c r="C33" s="4" t="s">
        <v>71</v>
      </c>
      <c r="D33" s="16">
        <v>443</v>
      </c>
      <c r="E33" s="4"/>
      <c r="F33" s="25"/>
      <c r="G33" s="25"/>
      <c r="H33" s="26" t="s">
        <v>70</v>
      </c>
      <c r="I33" s="27">
        <v>3567.52</v>
      </c>
      <c r="J33" s="28"/>
      <c r="K33" s="9">
        <f t="shared" si="2"/>
        <v>382.23428571428565</v>
      </c>
      <c r="L33" s="9"/>
      <c r="M33" s="9"/>
      <c r="N33" s="39">
        <f t="shared" si="3"/>
        <v>3185.285714285714</v>
      </c>
      <c r="O33" s="4" t="s">
        <v>78</v>
      </c>
    </row>
    <row r="34" spans="1:15" ht="12.75" customHeight="1">
      <c r="A34" s="4" t="s">
        <v>76</v>
      </c>
      <c r="B34" s="4"/>
      <c r="C34" s="4" t="s">
        <v>71</v>
      </c>
      <c r="D34" s="16">
        <v>443</v>
      </c>
      <c r="E34" s="4"/>
      <c r="F34" s="25"/>
      <c r="G34" s="25"/>
      <c r="H34" s="26" t="s">
        <v>70</v>
      </c>
      <c r="I34" s="27">
        <v>3159.2</v>
      </c>
      <c r="J34" s="28"/>
      <c r="K34" s="9">
        <f t="shared" si="2"/>
        <v>338.4857142857142</v>
      </c>
      <c r="L34" s="9"/>
      <c r="M34" s="9"/>
      <c r="N34" s="39">
        <f t="shared" si="3"/>
        <v>2820.714285714286</v>
      </c>
      <c r="O34" s="4" t="s">
        <v>78</v>
      </c>
    </row>
    <row r="35" spans="1:15" ht="12.75" customHeight="1">
      <c r="A35" s="4" t="s">
        <v>77</v>
      </c>
      <c r="B35" s="4"/>
      <c r="C35" s="5" t="s">
        <v>37</v>
      </c>
      <c r="D35" s="6">
        <v>400</v>
      </c>
      <c r="E35" s="4"/>
      <c r="F35" s="25"/>
      <c r="G35" s="25"/>
      <c r="H35" s="26" t="s">
        <v>70</v>
      </c>
      <c r="I35" s="27">
        <v>3100</v>
      </c>
      <c r="J35" s="28"/>
      <c r="K35" s="9">
        <f t="shared" si="2"/>
        <v>332.1428571428571</v>
      </c>
      <c r="L35" s="9"/>
      <c r="M35" s="9"/>
      <c r="N35" s="39">
        <f t="shared" si="3"/>
        <v>2767.857142857143</v>
      </c>
      <c r="O35" s="4" t="s">
        <v>78</v>
      </c>
    </row>
    <row r="36" spans="1:15" ht="12.75" customHeight="1">
      <c r="A36" s="4" t="s">
        <v>81</v>
      </c>
      <c r="B36" s="4"/>
      <c r="C36" s="4" t="s">
        <v>37</v>
      </c>
      <c r="D36" s="16">
        <v>400</v>
      </c>
      <c r="E36" s="4"/>
      <c r="F36" s="25"/>
      <c r="G36" s="25"/>
      <c r="H36" s="26" t="s">
        <v>70</v>
      </c>
      <c r="I36" s="27">
        <v>186360.55</v>
      </c>
      <c r="J36" s="28"/>
      <c r="K36" s="27">
        <v>0</v>
      </c>
      <c r="L36" s="9"/>
      <c r="M36" s="9"/>
      <c r="N36" s="39">
        <f t="shared" si="3"/>
        <v>186360.55</v>
      </c>
      <c r="O36" s="4" t="s">
        <v>78</v>
      </c>
    </row>
    <row r="37" ht="13.5" customHeight="1"/>
    <row r="38" spans="1:14" ht="15">
      <c r="A38" s="29" t="s">
        <v>13</v>
      </c>
      <c r="B38" s="29"/>
      <c r="C38" s="30"/>
      <c r="D38" s="30"/>
      <c r="E38" s="30"/>
      <c r="F38" s="30"/>
      <c r="G38" s="30"/>
      <c r="H38" s="30"/>
      <c r="I38" s="31"/>
      <c r="J38" s="30"/>
      <c r="K38" s="30"/>
      <c r="L38" s="30"/>
      <c r="M38" s="30"/>
      <c r="N38" s="32">
        <f>SUM(N31:N36)</f>
        <v>198437.96964285712</v>
      </c>
    </row>
    <row r="40" spans="1:15" ht="16.5" thickBot="1">
      <c r="A40" s="33" t="s">
        <v>24</v>
      </c>
      <c r="B40" s="33"/>
      <c r="C40" s="34"/>
      <c r="D40" s="34"/>
      <c r="E40" s="34"/>
      <c r="F40" s="34"/>
      <c r="G40" s="34"/>
      <c r="H40" s="34"/>
      <c r="I40" s="35"/>
      <c r="J40" s="34"/>
      <c r="K40" s="34"/>
      <c r="L40" s="34"/>
      <c r="M40" s="34"/>
      <c r="N40" s="36">
        <f>N38+N27</f>
        <v>404947.77928571426</v>
      </c>
      <c r="O40" s="37"/>
    </row>
    <row r="41" ht="15.75" thickTop="1"/>
  </sheetData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Patchell, Lisa M (AF/FMD/Contractor)</dc:creator>
  <cp:keywords/>
  <dc:description/>
  <cp:lastModifiedBy>Josué Ricart</cp:lastModifiedBy>
  <dcterms:created xsi:type="dcterms:W3CDTF">2019-03-21T14:30:45Z</dcterms:created>
  <dcterms:modified xsi:type="dcterms:W3CDTF">2021-12-21T04:43:07Z</dcterms:modified>
  <cp:category/>
  <cp:version/>
  <cp:contentType/>
  <cp:contentStatus/>
</cp:coreProperties>
</file>